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BC7B47C2-99E4-4A22-87BC-290B555BC52C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п. 1.1" sheetId="3" r:id="rId1"/>
    <sheet name="п. 1.2" sheetId="4" r:id="rId2"/>
    <sheet name="п. 1.3." sheetId="5" r:id="rId3"/>
    <sheet name="п. 1.4." sheetId="6" r:id="rId4"/>
  </sheets>
  <definedNames>
    <definedName name="_xlnm.Print_Area" localSheetId="0">'п. 1.1'!$A$1:$AS$13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" l="1"/>
  <c r="U8" i="3"/>
  <c r="U9" i="3"/>
  <c r="U7" i="3"/>
  <c r="AA9" i="3"/>
  <c r="U10" i="3" l="1"/>
  <c r="T7" i="3" s="1"/>
  <c r="T10" i="3" s="1"/>
  <c r="V10" i="3"/>
  <c r="W10" i="3"/>
  <c r="X10" i="3"/>
  <c r="Y10" i="3"/>
  <c r="D9" i="4"/>
  <c r="C9" i="4"/>
  <c r="B9" i="4"/>
  <c r="L10" i="3" l="1"/>
  <c r="F10" i="3"/>
  <c r="E9" i="3"/>
  <c r="E8" i="3"/>
  <c r="E7" i="3"/>
  <c r="D7" i="3"/>
  <c r="D10" i="3" s="1"/>
  <c r="G9" i="6"/>
  <c r="G10" i="6"/>
  <c r="G12" i="6"/>
  <c r="G13" i="6"/>
  <c r="G8" i="6"/>
  <c r="F9" i="6"/>
  <c r="F10" i="6"/>
  <c r="F12" i="6"/>
  <c r="F13" i="6"/>
  <c r="F8" i="6"/>
  <c r="E10" i="3" l="1"/>
  <c r="G8" i="5"/>
  <c r="G9" i="5"/>
  <c r="G10" i="5"/>
  <c r="G11" i="5"/>
  <c r="G12" i="5"/>
  <c r="G7" i="5"/>
  <c r="F8" i="5"/>
  <c r="F9" i="5"/>
  <c r="F10" i="5"/>
  <c r="F11" i="5"/>
  <c r="F12" i="5"/>
  <c r="F7" i="5"/>
  <c r="G9" i="4" l="1"/>
  <c r="F9" i="4"/>
  <c r="E9" i="4"/>
  <c r="J8" i="4"/>
  <c r="I8" i="4"/>
  <c r="H8" i="4"/>
  <c r="J7" i="4"/>
  <c r="I7" i="4"/>
  <c r="H7" i="4"/>
  <c r="J6" i="4"/>
  <c r="I6" i="4"/>
  <c r="H6" i="4"/>
  <c r="J5" i="4"/>
  <c r="I5" i="4"/>
  <c r="H5" i="4"/>
  <c r="H9" i="4" l="1"/>
  <c r="J9" i="4"/>
  <c r="I9" i="4"/>
  <c r="AH7" i="3"/>
  <c r="AJ7" i="3" l="1"/>
  <c r="AK7" i="3"/>
  <c r="AL7" i="3"/>
  <c r="AM7" i="3"/>
  <c r="AP7" i="3"/>
  <c r="AQ7" i="3"/>
  <c r="AR7" i="3"/>
  <c r="AS7" i="3"/>
  <c r="AJ8" i="3"/>
  <c r="AK8" i="3"/>
  <c r="AL8" i="3"/>
  <c r="AM8" i="3"/>
  <c r="AP8" i="3"/>
  <c r="AQ8" i="3"/>
  <c r="AR8" i="3"/>
  <c r="AS8" i="3"/>
  <c r="AJ9" i="3"/>
  <c r="AK9" i="3"/>
  <c r="AL9" i="3"/>
  <c r="AM9" i="3"/>
  <c r="AP9" i="3"/>
  <c r="AQ9" i="3"/>
  <c r="AR9" i="3"/>
  <c r="AS9" i="3"/>
  <c r="AB10" i="3"/>
  <c r="AC10" i="3"/>
  <c r="AD10" i="3"/>
  <c r="AE10" i="3"/>
  <c r="AQ10" i="3" l="1"/>
  <c r="S8" i="3"/>
  <c r="AA10" i="3"/>
  <c r="Z7" i="3" s="1"/>
  <c r="S9" i="3"/>
  <c r="AL10" i="3"/>
  <c r="AO9" i="3"/>
  <c r="AR10" i="3"/>
  <c r="AJ10" i="3"/>
  <c r="AK10" i="3"/>
  <c r="AM10" i="3"/>
  <c r="AO8" i="3"/>
  <c r="AO7" i="3"/>
  <c r="AS10" i="3"/>
  <c r="AH10" i="3"/>
  <c r="AI9" i="3"/>
  <c r="S7" i="3"/>
  <c r="AI7" i="3"/>
  <c r="AP10" i="3"/>
  <c r="AI8" i="3"/>
  <c r="R7" i="3" l="1"/>
  <c r="R10" i="3" s="1"/>
  <c r="Z10" i="3"/>
  <c r="AN7" i="3"/>
  <c r="AG8" i="3"/>
  <c r="AG9" i="3"/>
  <c r="AO10" i="3"/>
  <c r="S10" i="3"/>
  <c r="AI10" i="3"/>
  <c r="AG7" i="3"/>
  <c r="AF7" i="3" l="1"/>
  <c r="AF10" i="3" s="1"/>
  <c r="AN10" i="3"/>
  <c r="AG10" i="3"/>
</calcChain>
</file>

<file path=xl/sharedStrings.xml><?xml version="1.0" encoding="utf-8"?>
<sst xmlns="http://schemas.openxmlformats.org/spreadsheetml/2006/main" count="127" uniqueCount="63">
  <si>
    <t>№ пп.</t>
  </si>
  <si>
    <t>1-я категория</t>
  </si>
  <si>
    <t>2-я категория</t>
  </si>
  <si>
    <t>Всего</t>
  </si>
  <si>
    <t>Юридические лица</t>
  </si>
  <si>
    <t>ВН (110 кВ и выше)</t>
  </si>
  <si>
    <t>СН1 (35 кВ)</t>
  </si>
  <si>
    <t>СН2 (6 - 20 кВ)</t>
  </si>
  <si>
    <t>НН (ниже 1 кВ)</t>
  </si>
  <si>
    <t>Физические лица</t>
  </si>
  <si>
    <t>Категория надежности электроснабжения</t>
  </si>
  <si>
    <t>ВСЕГО</t>
  </si>
  <si>
    <t>3-я категория</t>
  </si>
  <si>
    <t>Раскрытие информации по п. 1.1. Приложения № 7 приказа Минэнерго России от 15.04.2014 № 186</t>
  </si>
  <si>
    <t>Точек поставки**</t>
  </si>
  <si>
    <t>Потребителей*</t>
  </si>
  <si>
    <t>*</t>
  </si>
  <si>
    <t>**</t>
  </si>
  <si>
    <t>Энергопринимающие устройства потребителей, обеспечиваемые электроэнергией по 1-й и 2-й категориям надежности электроснабжения могут иметь 2 и более точки поставки</t>
  </si>
  <si>
    <t>ВСЕГО потребителей</t>
  </si>
  <si>
    <t>ВСЕГО точек поставки</t>
  </si>
  <si>
    <t>Один потребитель может иметь более одного энергопринимающего устройства с электроприемниками различных категорий надежности электроснабженияи и присоединенных от сетей различного уровня напряжения</t>
  </si>
  <si>
    <t>Наименование организации</t>
  </si>
  <si>
    <t>ООО "СЕВЕРЭНЕРГО"</t>
  </si>
  <si>
    <t>Потребители</t>
  </si>
  <si>
    <t>Динамика изменения показателей</t>
  </si>
  <si>
    <t>Всего точек поставки, шт.</t>
  </si>
  <si>
    <t>Всего точек поставки, оборудованных приборами учёта, шт.</t>
  </si>
  <si>
    <t>в т.ч. системы учета электроэнергии с удаленным сбором данных, шт.</t>
  </si>
  <si>
    <t>Ввода в многоквартирные дома</t>
  </si>
  <si>
    <t>Потребители-граждане</t>
  </si>
  <si>
    <t>Бесхозные сети</t>
  </si>
  <si>
    <t>Раскрытие информации по п. 1.2. Приложения № 7 приказа Минэнерго России от 15.04.2014 № 186</t>
  </si>
  <si>
    <t>1.3 Информация об объектах электросетевого хозяйства.</t>
  </si>
  <si>
    <t>Наименование</t>
  </si>
  <si>
    <t>ВЛ-0,4 кВ</t>
  </si>
  <si>
    <t>км</t>
  </si>
  <si>
    <t>КЛ-0,4 кВ</t>
  </si>
  <si>
    <t>Ед. изм.</t>
  </si>
  <si>
    <t>ед.</t>
  </si>
  <si>
    <t>%</t>
  </si>
  <si>
    <t xml:space="preserve">Динамика </t>
  </si>
  <si>
    <t>ВЛ-6-10 кВ</t>
  </si>
  <si>
    <t>КЛ-6-10 кВ</t>
  </si>
  <si>
    <t>ТП-6-10/0,4 кВ однотрансформаторные</t>
  </si>
  <si>
    <t>ТП-6-10/0,4 кВ двухтрансформаторные</t>
  </si>
  <si>
    <t>Раскрытие информации по п. 1.3. Приложения № 7 приказа Минэнерго России от 15.04.2014 № 186</t>
  </si>
  <si>
    <t>Раскрытие информации по п. 1.4. Приложения № 7 приказа Минэнерго России от 15.04.2014 № 186</t>
  </si>
  <si>
    <t>1.4 Уровень физического износа электросетевого хозяйства</t>
  </si>
  <si>
    <t>Ед.изм.</t>
  </si>
  <si>
    <t>Динамика, %</t>
  </si>
  <si>
    <t>Уровень напряжения СН-2</t>
  </si>
  <si>
    <t>Оборудование ТП</t>
  </si>
  <si>
    <t>ВЛ-10кВ</t>
  </si>
  <si>
    <t>КЛ-10кВ</t>
  </si>
  <si>
    <t>Уровень напряжения НН</t>
  </si>
  <si>
    <t>ВЛ-0,4кВ</t>
  </si>
  <si>
    <t>КЛ-0,4кВ</t>
  </si>
  <si>
    <t>Количество 2022</t>
  </si>
  <si>
    <t>2022 г.</t>
  </si>
  <si>
    <t>2023 г.</t>
  </si>
  <si>
    <t>Количество 2023</t>
  </si>
  <si>
    <t>Динамика (2023-2022 гг.)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</si>
</sst>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8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3" fontId="4" fillId="0" borderId="15" xfId="1" applyNumberFormat="1" applyFont="1" applyBorder="1" applyAlignment="1">
      <alignment horizontal="right" vertical="center" wrapText="1" indent="1"/>
    </xf>
    <xf numFmtId="3" fontId="4" fillId="0" borderId="1" xfId="1" applyNumberFormat="1" applyFont="1" applyBorder="1" applyAlignment="1">
      <alignment horizontal="right" vertical="center" wrapText="1" indent="1"/>
    </xf>
    <xf numFmtId="3" fontId="4" fillId="0" borderId="16" xfId="1" applyNumberFormat="1" applyFont="1" applyBorder="1" applyAlignment="1">
      <alignment horizontal="right" vertical="center" wrapText="1" indent="1"/>
    </xf>
    <xf numFmtId="0" fontId="4" fillId="0" borderId="17" xfId="1" applyFont="1" applyBorder="1" applyAlignment="1">
      <alignment horizontal="center" vertical="center" wrapText="1"/>
    </xf>
    <xf numFmtId="3" fontId="4" fillId="0" borderId="18" xfId="1" applyNumberFormat="1" applyFont="1" applyBorder="1" applyAlignment="1">
      <alignment horizontal="right" vertical="center" wrapText="1" indent="1"/>
    </xf>
    <xf numFmtId="3" fontId="4" fillId="0" borderId="2" xfId="1" applyNumberFormat="1" applyFont="1" applyBorder="1" applyAlignment="1">
      <alignment horizontal="right" vertical="center" wrapText="1" indent="1"/>
    </xf>
    <xf numFmtId="3" fontId="4" fillId="0" borderId="19" xfId="1" applyNumberFormat="1" applyFont="1" applyBorder="1" applyAlignment="1">
      <alignment horizontal="right" vertical="center" wrapText="1" indent="1"/>
    </xf>
    <xf numFmtId="0" fontId="5" fillId="0" borderId="20" xfId="1" applyFont="1" applyBorder="1" applyAlignment="1">
      <alignment horizontal="center" vertical="center" wrapText="1"/>
    </xf>
    <xf numFmtId="0" fontId="4" fillId="0" borderId="0" xfId="1" applyFont="1"/>
    <xf numFmtId="3" fontId="4" fillId="0" borderId="0" xfId="1" applyNumberFormat="1" applyFont="1"/>
    <xf numFmtId="3" fontId="5" fillId="0" borderId="9" xfId="1" applyNumberFormat="1" applyFont="1" applyBorder="1" applyAlignment="1">
      <alignment horizontal="right" vertical="center" wrapText="1" indent="1"/>
    </xf>
    <xf numFmtId="3" fontId="5" fillId="0" borderId="10" xfId="1" applyNumberFormat="1" applyFont="1" applyBorder="1" applyAlignment="1">
      <alignment horizontal="right" vertical="center" wrapText="1" indent="1"/>
    </xf>
    <xf numFmtId="3" fontId="5" fillId="0" borderId="11" xfId="1" applyNumberFormat="1" applyFont="1" applyBorder="1" applyAlignment="1">
      <alignment horizontal="right" vertical="center" wrapText="1" indent="1"/>
    </xf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10" fontId="7" fillId="0" borderId="1" xfId="0" applyNumberFormat="1" applyFont="1" applyBorder="1"/>
    <xf numFmtId="0" fontId="6" fillId="0" borderId="1" xfId="0" applyFont="1" applyBorder="1"/>
    <xf numFmtId="1" fontId="7" fillId="0" borderId="1" xfId="0" applyNumberFormat="1" applyFont="1" applyBorder="1"/>
    <xf numFmtId="164" fontId="7" fillId="0" borderId="1" xfId="0" applyNumberFormat="1" applyFont="1" applyBorder="1"/>
    <xf numFmtId="3" fontId="1" fillId="0" borderId="1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0" xfId="1" applyFont="1" applyAlignment="1">
      <alignment horizontal="left" vertical="top"/>
    </xf>
    <xf numFmtId="0" fontId="4" fillId="0" borderId="8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2">
    <cellStyle name="Обычный" xfId="0" builtinId="0"/>
    <cellStyle name="Обычный 5 3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44"/>
  <sheetViews>
    <sheetView zoomScale="90" zoomScaleNormal="9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R10" sqref="R10"/>
    </sheetView>
  </sheetViews>
  <sheetFormatPr defaultRowHeight="15" x14ac:dyDescent="0.25"/>
  <cols>
    <col min="1" max="1" width="5.42578125" style="4" customWidth="1"/>
    <col min="2" max="2" width="17.42578125" style="4" customWidth="1"/>
    <col min="3" max="3" width="13.85546875" style="4" customWidth="1"/>
    <col min="4" max="5" width="10.5703125" style="4" customWidth="1"/>
    <col min="6" max="6" width="16.140625" style="4" customWidth="1"/>
    <col min="7" max="11" width="10.5703125" style="4" customWidth="1"/>
    <col min="12" max="12" width="16" style="4" customWidth="1"/>
    <col min="13" max="19" width="10.5703125" style="4" customWidth="1"/>
    <col min="20" max="20" width="16.42578125" style="4" customWidth="1"/>
    <col min="21" max="25" width="10.5703125" style="4" customWidth="1"/>
    <col min="26" max="26" width="16.42578125" style="4" customWidth="1"/>
    <col min="27" max="33" width="10.5703125" style="4" customWidth="1"/>
    <col min="34" max="34" width="16.85546875" style="4" customWidth="1"/>
    <col min="35" max="39" width="10.5703125" style="4" customWidth="1"/>
    <col min="40" max="40" width="14.7109375" style="4" customWidth="1"/>
    <col min="41" max="45" width="10.5703125" style="4" customWidth="1"/>
    <col min="46" max="16384" width="9.140625" style="4"/>
  </cols>
  <sheetData>
    <row r="1" spans="1:45" s="3" customFormat="1" ht="24.75" customHeight="1" x14ac:dyDescent="0.25">
      <c r="A1" s="2" t="s">
        <v>13</v>
      </c>
    </row>
    <row r="3" spans="1:45" ht="30" customHeight="1" x14ac:dyDescent="0.25">
      <c r="A3" s="37" t="s">
        <v>0</v>
      </c>
      <c r="B3" s="37" t="s">
        <v>22</v>
      </c>
      <c r="C3" s="37" t="s">
        <v>10</v>
      </c>
      <c r="D3" s="40" t="s">
        <v>59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 t="s">
        <v>60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 t="s">
        <v>62</v>
      </c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</row>
    <row r="4" spans="1:45" ht="30" customHeight="1" x14ac:dyDescent="0.25">
      <c r="A4" s="38"/>
      <c r="B4" s="38"/>
      <c r="C4" s="38"/>
      <c r="D4" s="37" t="s">
        <v>19</v>
      </c>
      <c r="E4" s="37" t="s">
        <v>20</v>
      </c>
      <c r="F4" s="40" t="s">
        <v>4</v>
      </c>
      <c r="G4" s="40"/>
      <c r="H4" s="40"/>
      <c r="I4" s="40"/>
      <c r="J4" s="40"/>
      <c r="K4" s="40"/>
      <c r="L4" s="40" t="s">
        <v>9</v>
      </c>
      <c r="M4" s="40"/>
      <c r="N4" s="40"/>
      <c r="O4" s="40"/>
      <c r="P4" s="40"/>
      <c r="Q4" s="40"/>
      <c r="R4" s="37" t="s">
        <v>19</v>
      </c>
      <c r="S4" s="37" t="s">
        <v>20</v>
      </c>
      <c r="T4" s="40" t="s">
        <v>4</v>
      </c>
      <c r="U4" s="40"/>
      <c r="V4" s="40"/>
      <c r="W4" s="40"/>
      <c r="X4" s="40"/>
      <c r="Y4" s="40"/>
      <c r="Z4" s="40" t="s">
        <v>9</v>
      </c>
      <c r="AA4" s="40"/>
      <c r="AB4" s="40"/>
      <c r="AC4" s="40"/>
      <c r="AD4" s="40"/>
      <c r="AE4" s="40"/>
      <c r="AF4" s="37" t="s">
        <v>19</v>
      </c>
      <c r="AG4" s="37" t="s">
        <v>20</v>
      </c>
      <c r="AH4" s="40" t="s">
        <v>4</v>
      </c>
      <c r="AI4" s="40"/>
      <c r="AJ4" s="40"/>
      <c r="AK4" s="40"/>
      <c r="AL4" s="40"/>
      <c r="AM4" s="40"/>
      <c r="AN4" s="40" t="s">
        <v>9</v>
      </c>
      <c r="AO4" s="40"/>
      <c r="AP4" s="40"/>
      <c r="AQ4" s="40"/>
      <c r="AR4" s="40"/>
      <c r="AS4" s="40"/>
    </row>
    <row r="5" spans="1:45" ht="30" customHeight="1" x14ac:dyDescent="0.25">
      <c r="A5" s="38"/>
      <c r="B5" s="38"/>
      <c r="C5" s="38"/>
      <c r="D5" s="38"/>
      <c r="E5" s="38"/>
      <c r="F5" s="37" t="s">
        <v>15</v>
      </c>
      <c r="G5" s="41" t="s">
        <v>14</v>
      </c>
      <c r="H5" s="42"/>
      <c r="I5" s="42"/>
      <c r="J5" s="42"/>
      <c r="K5" s="43"/>
      <c r="L5" s="37" t="s">
        <v>15</v>
      </c>
      <c r="M5" s="41" t="s">
        <v>14</v>
      </c>
      <c r="N5" s="42"/>
      <c r="O5" s="42"/>
      <c r="P5" s="42"/>
      <c r="Q5" s="43"/>
      <c r="R5" s="38"/>
      <c r="S5" s="38"/>
      <c r="T5" s="37" t="s">
        <v>15</v>
      </c>
      <c r="U5" s="41" t="s">
        <v>14</v>
      </c>
      <c r="V5" s="42"/>
      <c r="W5" s="42"/>
      <c r="X5" s="42"/>
      <c r="Y5" s="43"/>
      <c r="Z5" s="37" t="s">
        <v>15</v>
      </c>
      <c r="AA5" s="41" t="s">
        <v>14</v>
      </c>
      <c r="AB5" s="42"/>
      <c r="AC5" s="42"/>
      <c r="AD5" s="42"/>
      <c r="AE5" s="43"/>
      <c r="AF5" s="38"/>
      <c r="AG5" s="38"/>
      <c r="AH5" s="37" t="s">
        <v>15</v>
      </c>
      <c r="AI5" s="41" t="s">
        <v>14</v>
      </c>
      <c r="AJ5" s="42"/>
      <c r="AK5" s="42"/>
      <c r="AL5" s="42"/>
      <c r="AM5" s="43"/>
      <c r="AN5" s="37" t="s">
        <v>15</v>
      </c>
      <c r="AO5" s="41" t="s">
        <v>14</v>
      </c>
      <c r="AP5" s="42"/>
      <c r="AQ5" s="42"/>
      <c r="AR5" s="42"/>
      <c r="AS5" s="43"/>
    </row>
    <row r="6" spans="1:45" s="6" customFormat="1" ht="45" customHeight="1" x14ac:dyDescent="0.25">
      <c r="A6" s="39"/>
      <c r="B6" s="39"/>
      <c r="C6" s="39"/>
      <c r="D6" s="39"/>
      <c r="E6" s="39"/>
      <c r="F6" s="39"/>
      <c r="G6" s="5" t="s">
        <v>3</v>
      </c>
      <c r="H6" s="5" t="s">
        <v>5</v>
      </c>
      <c r="I6" s="5" t="s">
        <v>6</v>
      </c>
      <c r="J6" s="5" t="s">
        <v>7</v>
      </c>
      <c r="K6" s="5" t="s">
        <v>8</v>
      </c>
      <c r="L6" s="39"/>
      <c r="M6" s="5" t="s">
        <v>3</v>
      </c>
      <c r="N6" s="5" t="s">
        <v>5</v>
      </c>
      <c r="O6" s="5" t="s">
        <v>6</v>
      </c>
      <c r="P6" s="5" t="s">
        <v>7</v>
      </c>
      <c r="Q6" s="5" t="s">
        <v>8</v>
      </c>
      <c r="R6" s="39"/>
      <c r="S6" s="39"/>
      <c r="T6" s="39"/>
      <c r="U6" s="5" t="s">
        <v>3</v>
      </c>
      <c r="V6" s="5" t="s">
        <v>5</v>
      </c>
      <c r="W6" s="5" t="s">
        <v>6</v>
      </c>
      <c r="X6" s="5" t="s">
        <v>7</v>
      </c>
      <c r="Y6" s="5" t="s">
        <v>8</v>
      </c>
      <c r="Z6" s="39"/>
      <c r="AA6" s="5" t="s">
        <v>3</v>
      </c>
      <c r="AB6" s="5" t="s">
        <v>5</v>
      </c>
      <c r="AC6" s="5" t="s">
        <v>6</v>
      </c>
      <c r="AD6" s="5" t="s">
        <v>7</v>
      </c>
      <c r="AE6" s="5" t="s">
        <v>8</v>
      </c>
      <c r="AF6" s="39"/>
      <c r="AG6" s="39"/>
      <c r="AH6" s="39"/>
      <c r="AI6" s="5" t="s">
        <v>3</v>
      </c>
      <c r="AJ6" s="5" t="s">
        <v>5</v>
      </c>
      <c r="AK6" s="5" t="s">
        <v>6</v>
      </c>
      <c r="AL6" s="5" t="s">
        <v>7</v>
      </c>
      <c r="AM6" s="5" t="s">
        <v>8</v>
      </c>
      <c r="AN6" s="39"/>
      <c r="AO6" s="5" t="s">
        <v>3</v>
      </c>
      <c r="AP6" s="5" t="s">
        <v>5</v>
      </c>
      <c r="AQ6" s="5" t="s">
        <v>6</v>
      </c>
      <c r="AR6" s="5" t="s">
        <v>7</v>
      </c>
      <c r="AS6" s="5" t="s">
        <v>8</v>
      </c>
    </row>
    <row r="7" spans="1:45" s="8" customFormat="1" ht="30" customHeight="1" x14ac:dyDescent="0.25">
      <c r="A7" s="44">
        <v>1</v>
      </c>
      <c r="B7" s="44" t="s">
        <v>23</v>
      </c>
      <c r="C7" s="7" t="s">
        <v>1</v>
      </c>
      <c r="D7" s="47">
        <f>F7+L7</f>
        <v>878</v>
      </c>
      <c r="E7" s="1">
        <f>G7+M7</f>
        <v>0</v>
      </c>
      <c r="F7" s="47">
        <f>G10</f>
        <v>326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50">
        <v>552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47">
        <f>T7+Z7</f>
        <v>976</v>
      </c>
      <c r="S7" s="1">
        <f>U7+AA7</f>
        <v>0</v>
      </c>
      <c r="T7" s="47">
        <f>U10</f>
        <v>334</v>
      </c>
      <c r="U7" s="35">
        <f>SUM(V7:Y7)</f>
        <v>0</v>
      </c>
      <c r="V7" s="35">
        <v>0</v>
      </c>
      <c r="W7" s="35">
        <v>0</v>
      </c>
      <c r="X7" s="35">
        <v>0</v>
      </c>
      <c r="Y7" s="35">
        <v>0</v>
      </c>
      <c r="Z7" s="47">
        <f>AA10</f>
        <v>642</v>
      </c>
      <c r="AA7" s="35">
        <v>0</v>
      </c>
      <c r="AB7" s="35">
        <v>0</v>
      </c>
      <c r="AC7" s="35">
        <v>0</v>
      </c>
      <c r="AD7" s="35">
        <v>0</v>
      </c>
      <c r="AE7" s="35">
        <v>0</v>
      </c>
      <c r="AF7" s="47">
        <f>AH7+AN7</f>
        <v>98</v>
      </c>
      <c r="AG7" s="1">
        <f>AI7+AO7</f>
        <v>0</v>
      </c>
      <c r="AH7" s="47">
        <f>T7-F7</f>
        <v>8</v>
      </c>
      <c r="AI7" s="1">
        <f>SUM(AJ7:AM7)</f>
        <v>0</v>
      </c>
      <c r="AJ7" s="1">
        <f>V7-H7</f>
        <v>0</v>
      </c>
      <c r="AK7" s="1">
        <f>W7-I7</f>
        <v>0</v>
      </c>
      <c r="AL7" s="1">
        <f>X7-J7</f>
        <v>0</v>
      </c>
      <c r="AM7" s="1">
        <f>Y7-K7</f>
        <v>0</v>
      </c>
      <c r="AN7" s="47">
        <f>Z7-L7</f>
        <v>90</v>
      </c>
      <c r="AO7" s="1">
        <f>SUM(AP7:AS7)</f>
        <v>0</v>
      </c>
      <c r="AP7" s="1">
        <f>AB7-N7</f>
        <v>0</v>
      </c>
      <c r="AQ7" s="1">
        <f>AC7-O7</f>
        <v>0</v>
      </c>
      <c r="AR7" s="1">
        <f>AD7-P7</f>
        <v>0</v>
      </c>
      <c r="AS7" s="1">
        <f>AE7-Q7</f>
        <v>0</v>
      </c>
    </row>
    <row r="8" spans="1:45" s="8" customFormat="1" ht="30" customHeight="1" x14ac:dyDescent="0.25">
      <c r="A8" s="45"/>
      <c r="B8" s="45"/>
      <c r="C8" s="7" t="s">
        <v>2</v>
      </c>
      <c r="D8" s="48"/>
      <c r="E8" s="1">
        <f t="shared" ref="E8:E9" si="0">G8+M8</f>
        <v>66</v>
      </c>
      <c r="F8" s="48"/>
      <c r="G8" s="1">
        <v>66</v>
      </c>
      <c r="H8" s="1">
        <v>0</v>
      </c>
      <c r="I8" s="1">
        <v>0</v>
      </c>
      <c r="J8" s="1">
        <v>42</v>
      </c>
      <c r="K8" s="1">
        <v>24</v>
      </c>
      <c r="L8" s="51"/>
      <c r="M8" s="1">
        <v>0</v>
      </c>
      <c r="N8" s="1">
        <v>0</v>
      </c>
      <c r="O8" s="1">
        <v>0</v>
      </c>
      <c r="P8" s="1">
        <v>0</v>
      </c>
      <c r="Q8" s="1">
        <v>0</v>
      </c>
      <c r="R8" s="48"/>
      <c r="S8" s="1">
        <f t="shared" ref="S8:S9" si="1">U8+AA8</f>
        <v>69</v>
      </c>
      <c r="T8" s="48"/>
      <c r="U8" s="35">
        <f t="shared" ref="U8:U9" si="2">SUM(V8:Y8)</f>
        <v>69</v>
      </c>
      <c r="V8" s="35">
        <v>0</v>
      </c>
      <c r="W8" s="35">
        <v>0</v>
      </c>
      <c r="X8" s="35">
        <v>45</v>
      </c>
      <c r="Y8" s="35">
        <v>24</v>
      </c>
      <c r="Z8" s="48"/>
      <c r="AA8" s="35">
        <v>0</v>
      </c>
      <c r="AB8" s="35">
        <v>0</v>
      </c>
      <c r="AC8" s="35">
        <v>0</v>
      </c>
      <c r="AD8" s="35">
        <v>0</v>
      </c>
      <c r="AE8" s="35">
        <v>0</v>
      </c>
      <c r="AF8" s="48"/>
      <c r="AG8" s="1">
        <f t="shared" ref="AG8:AG9" si="3">AI8+AO8</f>
        <v>3</v>
      </c>
      <c r="AH8" s="48"/>
      <c r="AI8" s="1">
        <f>SUM(AJ8:AM8)</f>
        <v>3</v>
      </c>
      <c r="AJ8" s="1">
        <f t="shared" ref="AJ8:AM9" si="4">V8-H8</f>
        <v>0</v>
      </c>
      <c r="AK8" s="1">
        <f t="shared" si="4"/>
        <v>0</v>
      </c>
      <c r="AL8" s="1">
        <f t="shared" si="4"/>
        <v>3</v>
      </c>
      <c r="AM8" s="1">
        <f t="shared" si="4"/>
        <v>0</v>
      </c>
      <c r="AN8" s="48"/>
      <c r="AO8" s="1">
        <f>SUM(AP8:AS8)</f>
        <v>0</v>
      </c>
      <c r="AP8" s="1">
        <f t="shared" ref="AP8:AS9" si="5">AB8-N8</f>
        <v>0</v>
      </c>
      <c r="AQ8" s="1">
        <f t="shared" si="5"/>
        <v>0</v>
      </c>
      <c r="AR8" s="1">
        <f t="shared" si="5"/>
        <v>0</v>
      </c>
      <c r="AS8" s="1">
        <f t="shared" si="5"/>
        <v>0</v>
      </c>
    </row>
    <row r="9" spans="1:45" s="8" customFormat="1" ht="30" customHeight="1" x14ac:dyDescent="0.25">
      <c r="A9" s="45"/>
      <c r="B9" s="45"/>
      <c r="C9" s="7" t="s">
        <v>12</v>
      </c>
      <c r="D9" s="49"/>
      <c r="E9" s="1">
        <f t="shared" si="0"/>
        <v>812</v>
      </c>
      <c r="F9" s="49"/>
      <c r="G9" s="1">
        <v>260</v>
      </c>
      <c r="H9" s="1">
        <v>0</v>
      </c>
      <c r="I9" s="1">
        <v>7</v>
      </c>
      <c r="J9" s="1">
        <v>226</v>
      </c>
      <c r="K9" s="1">
        <v>27</v>
      </c>
      <c r="L9" s="52"/>
      <c r="M9" s="1">
        <v>552</v>
      </c>
      <c r="N9" s="1">
        <v>0</v>
      </c>
      <c r="O9" s="1">
        <v>0</v>
      </c>
      <c r="P9" s="1">
        <v>0</v>
      </c>
      <c r="Q9" s="9">
        <v>552</v>
      </c>
      <c r="R9" s="49"/>
      <c r="S9" s="1">
        <f t="shared" si="1"/>
        <v>907</v>
      </c>
      <c r="T9" s="49"/>
      <c r="U9" s="35">
        <f t="shared" si="2"/>
        <v>265</v>
      </c>
      <c r="V9" s="35">
        <v>0</v>
      </c>
      <c r="W9" s="35">
        <v>7</v>
      </c>
      <c r="X9" s="35">
        <v>240</v>
      </c>
      <c r="Y9" s="35">
        <v>18</v>
      </c>
      <c r="Z9" s="49"/>
      <c r="AA9" s="35">
        <f>AE9</f>
        <v>642</v>
      </c>
      <c r="AB9" s="35">
        <v>0</v>
      </c>
      <c r="AC9" s="35">
        <v>0</v>
      </c>
      <c r="AD9" s="35">
        <v>0</v>
      </c>
      <c r="AE9" s="36">
        <v>642</v>
      </c>
      <c r="AF9" s="49"/>
      <c r="AG9" s="1">
        <f t="shared" si="3"/>
        <v>95</v>
      </c>
      <c r="AH9" s="49"/>
      <c r="AI9" s="1">
        <f>SUM(AJ9:AM9)</f>
        <v>5</v>
      </c>
      <c r="AJ9" s="1">
        <f t="shared" si="4"/>
        <v>0</v>
      </c>
      <c r="AK9" s="1">
        <f t="shared" si="4"/>
        <v>0</v>
      </c>
      <c r="AL9" s="1">
        <f t="shared" si="4"/>
        <v>14</v>
      </c>
      <c r="AM9" s="1">
        <f t="shared" si="4"/>
        <v>-9</v>
      </c>
      <c r="AN9" s="49"/>
      <c r="AO9" s="1">
        <f>SUM(AP9:AS9)</f>
        <v>90</v>
      </c>
      <c r="AP9" s="1">
        <f t="shared" si="5"/>
        <v>0</v>
      </c>
      <c r="AQ9" s="1">
        <f t="shared" si="5"/>
        <v>0</v>
      </c>
      <c r="AR9" s="1">
        <f t="shared" si="5"/>
        <v>0</v>
      </c>
      <c r="AS9" s="1">
        <f t="shared" si="5"/>
        <v>90</v>
      </c>
    </row>
    <row r="10" spans="1:45" s="8" customFormat="1" ht="30" customHeight="1" x14ac:dyDescent="0.25">
      <c r="A10" s="46"/>
      <c r="B10" s="46"/>
      <c r="C10" s="7" t="s">
        <v>11</v>
      </c>
      <c r="D10" s="1">
        <f t="shared" ref="D10:L10" si="6">SUM(D7:D9)</f>
        <v>878</v>
      </c>
      <c r="E10" s="1">
        <f t="shared" si="6"/>
        <v>878</v>
      </c>
      <c r="F10" s="1">
        <f t="shared" si="6"/>
        <v>326</v>
      </c>
      <c r="G10" s="1">
        <v>326</v>
      </c>
      <c r="H10" s="1">
        <v>0</v>
      </c>
      <c r="I10" s="1">
        <v>7</v>
      </c>
      <c r="J10" s="1">
        <v>268</v>
      </c>
      <c r="K10" s="1">
        <v>51</v>
      </c>
      <c r="L10" s="1">
        <f t="shared" si="6"/>
        <v>552</v>
      </c>
      <c r="M10" s="1">
        <v>552</v>
      </c>
      <c r="N10" s="1">
        <v>0</v>
      </c>
      <c r="O10" s="1">
        <v>0</v>
      </c>
      <c r="P10" s="1">
        <v>0</v>
      </c>
      <c r="Q10" s="1">
        <v>552</v>
      </c>
      <c r="R10" s="1">
        <f t="shared" ref="R10:AS10" si="7">SUM(R7:R9)</f>
        <v>976</v>
      </c>
      <c r="S10" s="1">
        <f t="shared" si="7"/>
        <v>976</v>
      </c>
      <c r="T10" s="1">
        <f>T7</f>
        <v>334</v>
      </c>
      <c r="U10" s="1">
        <f t="shared" si="7"/>
        <v>334</v>
      </c>
      <c r="V10" s="1">
        <f t="shared" si="7"/>
        <v>0</v>
      </c>
      <c r="W10" s="1">
        <f t="shared" si="7"/>
        <v>7</v>
      </c>
      <c r="X10" s="1">
        <f t="shared" si="7"/>
        <v>285</v>
      </c>
      <c r="Y10" s="1">
        <f t="shared" si="7"/>
        <v>42</v>
      </c>
      <c r="Z10" s="1">
        <f t="shared" si="7"/>
        <v>642</v>
      </c>
      <c r="AA10" s="35">
        <f t="shared" si="7"/>
        <v>642</v>
      </c>
      <c r="AB10" s="35">
        <f t="shared" si="7"/>
        <v>0</v>
      </c>
      <c r="AC10" s="35">
        <f t="shared" si="7"/>
        <v>0</v>
      </c>
      <c r="AD10" s="35">
        <f t="shared" si="7"/>
        <v>0</v>
      </c>
      <c r="AE10" s="35">
        <f t="shared" si="7"/>
        <v>642</v>
      </c>
      <c r="AF10" s="1">
        <f t="shared" si="7"/>
        <v>98</v>
      </c>
      <c r="AG10" s="1">
        <f t="shared" si="7"/>
        <v>98</v>
      </c>
      <c r="AH10" s="1">
        <f t="shared" si="7"/>
        <v>8</v>
      </c>
      <c r="AI10" s="1">
        <f t="shared" si="7"/>
        <v>8</v>
      </c>
      <c r="AJ10" s="1">
        <f t="shared" si="7"/>
        <v>0</v>
      </c>
      <c r="AK10" s="1">
        <f t="shared" si="7"/>
        <v>0</v>
      </c>
      <c r="AL10" s="1">
        <f t="shared" si="7"/>
        <v>17</v>
      </c>
      <c r="AM10" s="1">
        <f t="shared" si="7"/>
        <v>-9</v>
      </c>
      <c r="AN10" s="1">
        <f t="shared" si="7"/>
        <v>90</v>
      </c>
      <c r="AO10" s="1">
        <f t="shared" si="7"/>
        <v>90</v>
      </c>
      <c r="AP10" s="1">
        <f t="shared" si="7"/>
        <v>0</v>
      </c>
      <c r="AQ10" s="1">
        <f t="shared" si="7"/>
        <v>0</v>
      </c>
      <c r="AR10" s="1">
        <f t="shared" si="7"/>
        <v>0</v>
      </c>
      <c r="AS10" s="1">
        <f t="shared" si="7"/>
        <v>90</v>
      </c>
    </row>
    <row r="11" spans="1:45" s="8" customFormat="1" x14ac:dyDescent="0.25"/>
    <row r="12" spans="1:45" s="8" customFormat="1" x14ac:dyDescent="0.25">
      <c r="A12" s="6" t="s">
        <v>16</v>
      </c>
      <c r="B12" s="53" t="s">
        <v>21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</row>
    <row r="13" spans="1:45" s="8" customFormat="1" x14ac:dyDescent="0.25">
      <c r="A13" s="6" t="s">
        <v>17</v>
      </c>
      <c r="B13" s="53" t="s">
        <v>18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</row>
    <row r="14" spans="1:45" s="8" customFormat="1" x14ac:dyDescent="0.25"/>
    <row r="15" spans="1:45" s="8" customFormat="1" x14ac:dyDescent="0.25"/>
    <row r="16" spans="1:45" s="8" customFormat="1" x14ac:dyDescent="0.25"/>
    <row r="17" s="8" customFormat="1" x14ac:dyDescent="0.25"/>
    <row r="18" s="8" customFormat="1" x14ac:dyDescent="0.25"/>
    <row r="19" s="8" customFormat="1" x14ac:dyDescent="0.25"/>
    <row r="20" s="8" customFormat="1" x14ac:dyDescent="0.25"/>
    <row r="21" s="8" customFormat="1" x14ac:dyDescent="0.25"/>
    <row r="22" s="8" customFormat="1" x14ac:dyDescent="0.25"/>
    <row r="23" s="8" customFormat="1" x14ac:dyDescent="0.25"/>
    <row r="24" s="8" customFormat="1" x14ac:dyDescent="0.25"/>
    <row r="25" s="8" customFormat="1" x14ac:dyDescent="0.25"/>
    <row r="26" s="8" customFormat="1" x14ac:dyDescent="0.25"/>
    <row r="27" s="8" customFormat="1" x14ac:dyDescent="0.25"/>
    <row r="28" s="8" customFormat="1" x14ac:dyDescent="0.25"/>
    <row r="29" s="8" customFormat="1" x14ac:dyDescent="0.25"/>
    <row r="30" s="8" customFormat="1" x14ac:dyDescent="0.25"/>
    <row r="31" s="8" customFormat="1" x14ac:dyDescent="0.25"/>
    <row r="32" s="8" customFormat="1" x14ac:dyDescent="0.25"/>
    <row r="33" s="8" customFormat="1" x14ac:dyDescent="0.25"/>
    <row r="34" s="8" customFormat="1" x14ac:dyDescent="0.25"/>
    <row r="35" s="8" customFormat="1" x14ac:dyDescent="0.25"/>
    <row r="36" s="8" customFormat="1" x14ac:dyDescent="0.25"/>
    <row r="37" s="8" customFormat="1" x14ac:dyDescent="0.25"/>
    <row r="38" s="8" customFormat="1" x14ac:dyDescent="0.25"/>
    <row r="39" s="8" customFormat="1" x14ac:dyDescent="0.25"/>
    <row r="40" s="8" customFormat="1" x14ac:dyDescent="0.25"/>
    <row r="41" s="8" customFormat="1" x14ac:dyDescent="0.25"/>
    <row r="42" s="8" customFormat="1" x14ac:dyDescent="0.25"/>
    <row r="43" s="8" customFormat="1" x14ac:dyDescent="0.25"/>
    <row r="44" s="8" customFormat="1" x14ac:dyDescent="0.25"/>
    <row r="45" s="8" customFormat="1" x14ac:dyDescent="0.25"/>
    <row r="46" s="8" customFormat="1" x14ac:dyDescent="0.25"/>
    <row r="47" s="8" customFormat="1" x14ac:dyDescent="0.25"/>
    <row r="48" s="8" customFormat="1" x14ac:dyDescent="0.25"/>
    <row r="49" s="8" customFormat="1" x14ac:dyDescent="0.25"/>
    <row r="50" s="8" customFormat="1" x14ac:dyDescent="0.25"/>
    <row r="51" s="8" customFormat="1" x14ac:dyDescent="0.25"/>
    <row r="52" s="8" customFormat="1" x14ac:dyDescent="0.25"/>
    <row r="53" s="8" customFormat="1" x14ac:dyDescent="0.25"/>
    <row r="54" s="8" customFormat="1" x14ac:dyDescent="0.25"/>
    <row r="55" s="8" customFormat="1" x14ac:dyDescent="0.25"/>
    <row r="56" s="8" customFormat="1" x14ac:dyDescent="0.25"/>
    <row r="57" s="8" customFormat="1" x14ac:dyDescent="0.25"/>
    <row r="58" s="8" customFormat="1" x14ac:dyDescent="0.25"/>
    <row r="59" s="8" customFormat="1" x14ac:dyDescent="0.25"/>
    <row r="60" s="8" customFormat="1" x14ac:dyDescent="0.25"/>
    <row r="61" s="8" customFormat="1" x14ac:dyDescent="0.25"/>
    <row r="62" s="8" customFormat="1" x14ac:dyDescent="0.25"/>
    <row r="63" s="8" customFormat="1" x14ac:dyDescent="0.25"/>
    <row r="64" s="8" customFormat="1" x14ac:dyDescent="0.25"/>
    <row r="65" s="8" customFormat="1" x14ac:dyDescent="0.25"/>
    <row r="66" s="8" customFormat="1" x14ac:dyDescent="0.25"/>
    <row r="67" s="8" customFormat="1" x14ac:dyDescent="0.25"/>
    <row r="68" s="8" customFormat="1" x14ac:dyDescent="0.25"/>
    <row r="69" s="8" customFormat="1" x14ac:dyDescent="0.25"/>
    <row r="70" s="8" customFormat="1" x14ac:dyDescent="0.25"/>
    <row r="71" s="8" customFormat="1" x14ac:dyDescent="0.25"/>
    <row r="72" s="8" customFormat="1" x14ac:dyDescent="0.25"/>
    <row r="73" s="8" customFormat="1" x14ac:dyDescent="0.25"/>
    <row r="74" s="8" customFormat="1" x14ac:dyDescent="0.25"/>
    <row r="75" s="8" customFormat="1" x14ac:dyDescent="0.25"/>
    <row r="76" s="8" customFormat="1" x14ac:dyDescent="0.25"/>
    <row r="77" s="8" customFormat="1" x14ac:dyDescent="0.25"/>
    <row r="78" s="8" customFormat="1" x14ac:dyDescent="0.25"/>
    <row r="79" s="8" customFormat="1" x14ac:dyDescent="0.25"/>
    <row r="80" s="8" customFormat="1" x14ac:dyDescent="0.25"/>
    <row r="81" s="8" customFormat="1" x14ac:dyDescent="0.25"/>
    <row r="82" s="8" customFormat="1" x14ac:dyDescent="0.25"/>
    <row r="83" s="8" customFormat="1" x14ac:dyDescent="0.25"/>
    <row r="84" s="8" customFormat="1" x14ac:dyDescent="0.25"/>
    <row r="85" s="8" customFormat="1" x14ac:dyDescent="0.25"/>
    <row r="86" s="8" customFormat="1" x14ac:dyDescent="0.25"/>
    <row r="87" s="8" customFormat="1" x14ac:dyDescent="0.25"/>
    <row r="88" s="8" customFormat="1" x14ac:dyDescent="0.25"/>
    <row r="89" s="8" customFormat="1" x14ac:dyDescent="0.25"/>
    <row r="90" s="8" customFormat="1" x14ac:dyDescent="0.25"/>
    <row r="91" s="8" customFormat="1" x14ac:dyDescent="0.25"/>
    <row r="92" s="8" customFormat="1" x14ac:dyDescent="0.25"/>
    <row r="93" s="8" customFormat="1" x14ac:dyDescent="0.25"/>
    <row r="94" s="8" customFormat="1" x14ac:dyDescent="0.25"/>
    <row r="95" s="8" customFormat="1" x14ac:dyDescent="0.25"/>
    <row r="96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  <row r="143" s="8" customFormat="1" x14ac:dyDescent="0.25"/>
    <row r="144" s="8" customFormat="1" x14ac:dyDescent="0.25"/>
  </sheetData>
  <mergeCells count="43">
    <mergeCell ref="B13:AS13"/>
    <mergeCell ref="B12:AS12"/>
    <mergeCell ref="T7:T9"/>
    <mergeCell ref="Z7:Z9"/>
    <mergeCell ref="AF7:AF9"/>
    <mergeCell ref="AH7:AH9"/>
    <mergeCell ref="AN7:AN9"/>
    <mergeCell ref="R7:R9"/>
    <mergeCell ref="A3:A6"/>
    <mergeCell ref="B3:B6"/>
    <mergeCell ref="C3:C6"/>
    <mergeCell ref="D3:Q3"/>
    <mergeCell ref="R3:AE3"/>
    <mergeCell ref="F4:K4"/>
    <mergeCell ref="L4:Q4"/>
    <mergeCell ref="F5:F6"/>
    <mergeCell ref="G5:K5"/>
    <mergeCell ref="L5:L6"/>
    <mergeCell ref="M5:Q5"/>
    <mergeCell ref="T5:T6"/>
    <mergeCell ref="U5:Y5"/>
    <mergeCell ref="Z5:Z6"/>
    <mergeCell ref="AA5:AE5"/>
    <mergeCell ref="R4:R6"/>
    <mergeCell ref="A7:A10"/>
    <mergeCell ref="B7:B10"/>
    <mergeCell ref="D7:D9"/>
    <mergeCell ref="F7:F9"/>
    <mergeCell ref="L7:L9"/>
    <mergeCell ref="S4:S6"/>
    <mergeCell ref="T4:Y4"/>
    <mergeCell ref="Z4:AE4"/>
    <mergeCell ref="AF3:AS3"/>
    <mergeCell ref="D4:D6"/>
    <mergeCell ref="E4:E6"/>
    <mergeCell ref="AH4:AM4"/>
    <mergeCell ref="AN4:AS4"/>
    <mergeCell ref="AH5:AH6"/>
    <mergeCell ref="AI5:AM5"/>
    <mergeCell ref="AN5:AN6"/>
    <mergeCell ref="AO5:AS5"/>
    <mergeCell ref="AF4:AF6"/>
    <mergeCell ref="AG4:AG6"/>
  </mergeCells>
  <pageMargins left="0.70866141732283472" right="0.70866141732283472" top="0.74803149606299213" bottom="0.74803149606299213" header="0.31496062992125984" footer="0.31496062992125984"/>
  <pageSetup paperSize="8" scale="37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6"/>
  <sheetViews>
    <sheetView zoomScale="90" zoomScaleNormal="90" workbookViewId="0">
      <selection activeCell="H19" sqref="H19"/>
    </sheetView>
  </sheetViews>
  <sheetFormatPr defaultRowHeight="15.75" x14ac:dyDescent="0.25"/>
  <cols>
    <col min="1" max="1" width="33.5703125" style="22" customWidth="1"/>
    <col min="2" max="2" width="16.5703125" style="22" customWidth="1"/>
    <col min="3" max="3" width="20.42578125" style="22" customWidth="1"/>
    <col min="4" max="4" width="19" style="22" customWidth="1"/>
    <col min="5" max="5" width="16.28515625" style="22" customWidth="1"/>
    <col min="6" max="6" width="20.42578125" style="22" customWidth="1"/>
    <col min="7" max="7" width="19" style="22" customWidth="1"/>
    <col min="8" max="8" width="16.42578125" style="22" customWidth="1"/>
    <col min="9" max="9" width="18" style="22" customWidth="1"/>
    <col min="10" max="10" width="18.5703125" style="22" customWidth="1"/>
    <col min="11" max="16384" width="9.140625" style="22"/>
  </cols>
  <sheetData>
    <row r="2" spans="1:10" ht="54.75" customHeight="1" thickBot="1" x14ac:dyDescent="0.3">
      <c r="A2" s="60" t="s">
        <v>32</v>
      </c>
      <c r="B2" s="60"/>
      <c r="C2" s="60"/>
      <c r="D2" s="60"/>
      <c r="E2" s="60"/>
      <c r="F2" s="60"/>
      <c r="G2" s="60"/>
    </row>
    <row r="3" spans="1:10" ht="39.75" customHeight="1" thickBot="1" x14ac:dyDescent="0.3">
      <c r="A3" s="61" t="s">
        <v>24</v>
      </c>
      <c r="B3" s="54">
        <v>2022</v>
      </c>
      <c r="C3" s="55"/>
      <c r="D3" s="56"/>
      <c r="E3" s="54">
        <v>2023</v>
      </c>
      <c r="F3" s="55"/>
      <c r="G3" s="56"/>
      <c r="H3" s="57" t="s">
        <v>25</v>
      </c>
      <c r="I3" s="58"/>
      <c r="J3" s="59"/>
    </row>
    <row r="4" spans="1:10" ht="105.75" customHeight="1" x14ac:dyDescent="0.25">
      <c r="A4" s="62"/>
      <c r="B4" s="10" t="s">
        <v>26</v>
      </c>
      <c r="C4" s="11" t="s">
        <v>27</v>
      </c>
      <c r="D4" s="12" t="s">
        <v>28</v>
      </c>
      <c r="E4" s="10" t="s">
        <v>26</v>
      </c>
      <c r="F4" s="11" t="s">
        <v>27</v>
      </c>
      <c r="G4" s="12" t="s">
        <v>28</v>
      </c>
      <c r="H4" s="10" t="s">
        <v>26</v>
      </c>
      <c r="I4" s="11" t="s">
        <v>27</v>
      </c>
      <c r="J4" s="12" t="s">
        <v>28</v>
      </c>
    </row>
    <row r="5" spans="1:10" x14ac:dyDescent="0.25">
      <c r="A5" s="13" t="s">
        <v>4</v>
      </c>
      <c r="B5" s="14">
        <v>291</v>
      </c>
      <c r="C5" s="15">
        <v>291</v>
      </c>
      <c r="D5" s="16">
        <v>210</v>
      </c>
      <c r="E5" s="14">
        <v>299</v>
      </c>
      <c r="F5" s="15">
        <v>299</v>
      </c>
      <c r="G5" s="16">
        <v>215</v>
      </c>
      <c r="H5" s="14">
        <f t="shared" ref="H5:J8" si="0">E5-B5</f>
        <v>8</v>
      </c>
      <c r="I5" s="15">
        <f t="shared" si="0"/>
        <v>8</v>
      </c>
      <c r="J5" s="16">
        <f t="shared" si="0"/>
        <v>5</v>
      </c>
    </row>
    <row r="6" spans="1:10" x14ac:dyDescent="0.25">
      <c r="A6" s="13" t="s">
        <v>29</v>
      </c>
      <c r="B6" s="14">
        <v>35</v>
      </c>
      <c r="C6" s="15">
        <v>35</v>
      </c>
      <c r="D6" s="16">
        <v>0</v>
      </c>
      <c r="E6" s="14">
        <v>35</v>
      </c>
      <c r="F6" s="15">
        <v>35</v>
      </c>
      <c r="G6" s="16">
        <v>0</v>
      </c>
      <c r="H6" s="14">
        <f t="shared" si="0"/>
        <v>0</v>
      </c>
      <c r="I6" s="15">
        <f t="shared" si="0"/>
        <v>0</v>
      </c>
      <c r="J6" s="16">
        <f t="shared" si="0"/>
        <v>0</v>
      </c>
    </row>
    <row r="7" spans="1:10" x14ac:dyDescent="0.25">
      <c r="A7" s="13" t="s">
        <v>30</v>
      </c>
      <c r="B7" s="14">
        <v>552</v>
      </c>
      <c r="C7" s="15">
        <v>552</v>
      </c>
      <c r="D7" s="16">
        <v>552</v>
      </c>
      <c r="E7" s="14">
        <v>642</v>
      </c>
      <c r="F7" s="15">
        <v>642</v>
      </c>
      <c r="G7" s="16">
        <v>642</v>
      </c>
      <c r="H7" s="14">
        <f t="shared" si="0"/>
        <v>90</v>
      </c>
      <c r="I7" s="15">
        <f t="shared" si="0"/>
        <v>90</v>
      </c>
      <c r="J7" s="16">
        <f t="shared" si="0"/>
        <v>90</v>
      </c>
    </row>
    <row r="8" spans="1:10" ht="16.5" thickBot="1" x14ac:dyDescent="0.3">
      <c r="A8" s="17" t="s">
        <v>31</v>
      </c>
      <c r="B8" s="18">
        <v>0</v>
      </c>
      <c r="C8" s="19">
        <v>0</v>
      </c>
      <c r="D8" s="20">
        <v>0</v>
      </c>
      <c r="E8" s="18">
        <v>0</v>
      </c>
      <c r="F8" s="19">
        <v>0</v>
      </c>
      <c r="G8" s="20">
        <v>0</v>
      </c>
      <c r="H8" s="18">
        <f t="shared" si="0"/>
        <v>0</v>
      </c>
      <c r="I8" s="19">
        <f t="shared" si="0"/>
        <v>0</v>
      </c>
      <c r="J8" s="20">
        <f t="shared" si="0"/>
        <v>0</v>
      </c>
    </row>
    <row r="9" spans="1:10" ht="16.5" thickBot="1" x14ac:dyDescent="0.3">
      <c r="A9" s="21" t="s">
        <v>3</v>
      </c>
      <c r="B9" s="24">
        <f t="shared" ref="B9:D9" si="1">SUM(B5:B8)</f>
        <v>878</v>
      </c>
      <c r="C9" s="25">
        <f t="shared" si="1"/>
        <v>878</v>
      </c>
      <c r="D9" s="26">
        <f t="shared" si="1"/>
        <v>762</v>
      </c>
      <c r="E9" s="24">
        <f t="shared" ref="E9:J9" si="2">SUM(E5:E8)</f>
        <v>976</v>
      </c>
      <c r="F9" s="25">
        <f t="shared" si="2"/>
        <v>976</v>
      </c>
      <c r="G9" s="26">
        <f t="shared" si="2"/>
        <v>857</v>
      </c>
      <c r="H9" s="24">
        <f t="shared" si="2"/>
        <v>98</v>
      </c>
      <c r="I9" s="25">
        <f t="shared" si="2"/>
        <v>98</v>
      </c>
      <c r="J9" s="26">
        <f t="shared" si="2"/>
        <v>95</v>
      </c>
    </row>
    <row r="13" spans="1:10" x14ac:dyDescent="0.25">
      <c r="B13" s="23"/>
      <c r="C13" s="23"/>
      <c r="D13" s="23"/>
      <c r="E13" s="23"/>
      <c r="F13" s="23"/>
      <c r="G13" s="23"/>
    </row>
    <row r="14" spans="1:10" x14ac:dyDescent="0.25">
      <c r="B14" s="23"/>
      <c r="C14" s="23"/>
      <c r="D14" s="23"/>
      <c r="E14" s="23"/>
      <c r="F14" s="23"/>
      <c r="G14" s="23"/>
    </row>
    <row r="15" spans="1:10" x14ac:dyDescent="0.25">
      <c r="B15" s="23"/>
      <c r="C15" s="23"/>
      <c r="D15" s="23"/>
      <c r="E15" s="23"/>
      <c r="F15" s="23"/>
      <c r="G15" s="23"/>
    </row>
    <row r="16" spans="1:10" x14ac:dyDescent="0.25">
      <c r="B16" s="23"/>
      <c r="C16" s="23"/>
      <c r="D16" s="23"/>
      <c r="E16" s="23"/>
      <c r="F16" s="23"/>
      <c r="G16" s="23"/>
    </row>
  </sheetData>
  <mergeCells count="5">
    <mergeCell ref="E3:G3"/>
    <mergeCell ref="H3:J3"/>
    <mergeCell ref="A2:G2"/>
    <mergeCell ref="A3:A4"/>
    <mergeCell ref="B3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B4074-D14B-4B8A-B353-F781914948BE}">
  <dimension ref="B2:G12"/>
  <sheetViews>
    <sheetView workbookViewId="0">
      <selection activeCell="E24" sqref="E24"/>
    </sheetView>
  </sheetViews>
  <sheetFormatPr defaultRowHeight="15.75" x14ac:dyDescent="0.25"/>
  <cols>
    <col min="1" max="1" width="9.140625" style="28"/>
    <col min="2" max="2" width="38.28515625" style="28" customWidth="1"/>
    <col min="3" max="3" width="20.28515625" style="28" customWidth="1"/>
    <col min="4" max="4" width="19.28515625" style="28" customWidth="1"/>
    <col min="5" max="5" width="19.85546875" style="28" customWidth="1"/>
    <col min="6" max="6" width="13.7109375" style="28" customWidth="1"/>
    <col min="7" max="7" width="9.85546875" style="28" bestFit="1" customWidth="1"/>
    <col min="8" max="16384" width="9.140625" style="28"/>
  </cols>
  <sheetData>
    <row r="2" spans="2:7" x14ac:dyDescent="0.25">
      <c r="B2" s="27" t="s">
        <v>46</v>
      </c>
    </row>
    <row r="3" spans="2:7" x14ac:dyDescent="0.25">
      <c r="B3" s="28" t="s">
        <v>33</v>
      </c>
    </row>
    <row r="5" spans="2:7" x14ac:dyDescent="0.25">
      <c r="B5" s="65" t="s">
        <v>34</v>
      </c>
      <c r="C5" s="65" t="s">
        <v>38</v>
      </c>
      <c r="D5" s="65" t="s">
        <v>58</v>
      </c>
      <c r="E5" s="65" t="s">
        <v>61</v>
      </c>
      <c r="F5" s="63" t="s">
        <v>41</v>
      </c>
      <c r="G5" s="64"/>
    </row>
    <row r="6" spans="2:7" x14ac:dyDescent="0.25">
      <c r="B6" s="66"/>
      <c r="C6" s="66"/>
      <c r="D6" s="66"/>
      <c r="E6" s="66"/>
      <c r="F6" s="29" t="s">
        <v>39</v>
      </c>
      <c r="G6" s="29" t="s">
        <v>40</v>
      </c>
    </row>
    <row r="7" spans="2:7" x14ac:dyDescent="0.25">
      <c r="B7" s="30" t="s">
        <v>35</v>
      </c>
      <c r="C7" s="29" t="s">
        <v>36</v>
      </c>
      <c r="D7" s="30">
        <v>22.873000000000001</v>
      </c>
      <c r="E7" s="30">
        <v>23.312999999999999</v>
      </c>
      <c r="F7" s="34">
        <f>E7-D7</f>
        <v>0.43999999999999773</v>
      </c>
      <c r="G7" s="31">
        <f>(E7-D7)/D7</f>
        <v>1.9236654570891343E-2</v>
      </c>
    </row>
    <row r="8" spans="2:7" x14ac:dyDescent="0.25">
      <c r="B8" s="30" t="s">
        <v>42</v>
      </c>
      <c r="C8" s="29" t="s">
        <v>36</v>
      </c>
      <c r="D8" s="30">
        <v>10.314</v>
      </c>
      <c r="E8" s="30">
        <v>10.314</v>
      </c>
      <c r="F8" s="34">
        <f t="shared" ref="F8:F12" si="0">E8-D8</f>
        <v>0</v>
      </c>
      <c r="G8" s="31">
        <f t="shared" ref="G8:G12" si="1">(E8-D8)/D8</f>
        <v>0</v>
      </c>
    </row>
    <row r="9" spans="2:7" x14ac:dyDescent="0.25">
      <c r="B9" s="30" t="s">
        <v>37</v>
      </c>
      <c r="C9" s="29" t="s">
        <v>36</v>
      </c>
      <c r="D9" s="30">
        <v>5.093</v>
      </c>
      <c r="E9" s="30">
        <v>5.093</v>
      </c>
      <c r="F9" s="34">
        <f t="shared" si="0"/>
        <v>0</v>
      </c>
      <c r="G9" s="31">
        <f t="shared" si="1"/>
        <v>0</v>
      </c>
    </row>
    <row r="10" spans="2:7" x14ac:dyDescent="0.25">
      <c r="B10" s="30" t="s">
        <v>43</v>
      </c>
      <c r="C10" s="29" t="s">
        <v>36</v>
      </c>
      <c r="D10" s="30">
        <v>62.728000000000002</v>
      </c>
      <c r="E10" s="30">
        <v>61.106000000000002</v>
      </c>
      <c r="F10" s="34">
        <f t="shared" si="0"/>
        <v>-1.6219999999999999</v>
      </c>
      <c r="G10" s="31">
        <f t="shared" si="1"/>
        <v>-2.5857671215406195E-2</v>
      </c>
    </row>
    <row r="11" spans="2:7" x14ac:dyDescent="0.25">
      <c r="B11" s="30" t="s">
        <v>44</v>
      </c>
      <c r="C11" s="29" t="s">
        <v>39</v>
      </c>
      <c r="D11" s="30">
        <v>58</v>
      </c>
      <c r="E11" s="30">
        <v>58</v>
      </c>
      <c r="F11" s="33">
        <f t="shared" si="0"/>
        <v>0</v>
      </c>
      <c r="G11" s="31">
        <f t="shared" si="1"/>
        <v>0</v>
      </c>
    </row>
    <row r="12" spans="2:7" x14ac:dyDescent="0.25">
      <c r="B12" s="30" t="s">
        <v>45</v>
      </c>
      <c r="C12" s="29" t="s">
        <v>39</v>
      </c>
      <c r="D12" s="30">
        <v>28</v>
      </c>
      <c r="E12" s="30">
        <v>27</v>
      </c>
      <c r="F12" s="33">
        <f t="shared" si="0"/>
        <v>-1</v>
      </c>
      <c r="G12" s="31">
        <f t="shared" si="1"/>
        <v>-3.5714285714285712E-2</v>
      </c>
    </row>
  </sheetData>
  <mergeCells count="5">
    <mergeCell ref="F5:G5"/>
    <mergeCell ref="B5:B6"/>
    <mergeCell ref="C5:C6"/>
    <mergeCell ref="D5:D6"/>
    <mergeCell ref="E5:E6"/>
  </mergeCells>
  <phoneticPr fontId="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185E7-3344-4740-BF2D-BF0AEC66DDA7}">
  <dimension ref="B2:G13"/>
  <sheetViews>
    <sheetView tabSelected="1" workbookViewId="0">
      <selection activeCell="H29" sqref="H29"/>
    </sheetView>
  </sheetViews>
  <sheetFormatPr defaultRowHeight="15.75" x14ac:dyDescent="0.25"/>
  <cols>
    <col min="1" max="1" width="9.140625" style="28"/>
    <col min="2" max="2" width="39" style="28" customWidth="1"/>
    <col min="3" max="16384" width="9.140625" style="28"/>
  </cols>
  <sheetData>
    <row r="2" spans="2:7" x14ac:dyDescent="0.25">
      <c r="B2" s="27" t="s">
        <v>47</v>
      </c>
    </row>
    <row r="3" spans="2:7" x14ac:dyDescent="0.25">
      <c r="B3" s="28" t="s">
        <v>48</v>
      </c>
    </row>
    <row r="5" spans="2:7" x14ac:dyDescent="0.25">
      <c r="B5" s="65" t="s">
        <v>34</v>
      </c>
      <c r="C5" s="65" t="s">
        <v>49</v>
      </c>
      <c r="D5" s="65">
        <v>2022</v>
      </c>
      <c r="E5" s="65">
        <v>2023</v>
      </c>
      <c r="F5" s="67" t="s">
        <v>50</v>
      </c>
      <c r="G5" s="67"/>
    </row>
    <row r="6" spans="2:7" x14ac:dyDescent="0.25">
      <c r="B6" s="66"/>
      <c r="C6" s="66"/>
      <c r="D6" s="66"/>
      <c r="E6" s="66"/>
      <c r="F6" s="29" t="s">
        <v>39</v>
      </c>
      <c r="G6" s="29" t="s">
        <v>40</v>
      </c>
    </row>
    <row r="7" spans="2:7" x14ac:dyDescent="0.25">
      <c r="B7" s="32" t="s">
        <v>51</v>
      </c>
      <c r="C7" s="30"/>
      <c r="D7" s="30"/>
      <c r="E7" s="30"/>
      <c r="F7" s="30"/>
      <c r="G7" s="30"/>
    </row>
    <row r="8" spans="2:7" x14ac:dyDescent="0.25">
      <c r="B8" s="30" t="s">
        <v>52</v>
      </c>
      <c r="C8" s="29" t="s">
        <v>39</v>
      </c>
      <c r="D8" s="30">
        <v>71</v>
      </c>
      <c r="E8" s="30">
        <v>76</v>
      </c>
      <c r="F8" s="33">
        <f>E8-D8</f>
        <v>5</v>
      </c>
      <c r="G8" s="31">
        <f>(E8-D8)/D8</f>
        <v>7.0422535211267609E-2</v>
      </c>
    </row>
    <row r="9" spans="2:7" x14ac:dyDescent="0.25">
      <c r="B9" s="30" t="s">
        <v>53</v>
      </c>
      <c r="C9" s="29" t="s">
        <v>36</v>
      </c>
      <c r="D9" s="30">
        <v>49</v>
      </c>
      <c r="E9" s="30">
        <v>56</v>
      </c>
      <c r="F9" s="33">
        <f t="shared" ref="F9:F13" si="0">E9-D9</f>
        <v>7</v>
      </c>
      <c r="G9" s="31">
        <f t="shared" ref="G9:G13" si="1">(E9-D9)/D9</f>
        <v>0.14285714285714285</v>
      </c>
    </row>
    <row r="10" spans="2:7" x14ac:dyDescent="0.25">
      <c r="B10" s="30" t="s">
        <v>54</v>
      </c>
      <c r="C10" s="29" t="s">
        <v>36</v>
      </c>
      <c r="D10" s="30">
        <v>37</v>
      </c>
      <c r="E10" s="30">
        <v>41</v>
      </c>
      <c r="F10" s="33">
        <f t="shared" si="0"/>
        <v>4</v>
      </c>
      <c r="G10" s="31">
        <f t="shared" si="1"/>
        <v>0.10810810810810811</v>
      </c>
    </row>
    <row r="11" spans="2:7" x14ac:dyDescent="0.25">
      <c r="B11" s="32" t="s">
        <v>55</v>
      </c>
      <c r="C11" s="29"/>
      <c r="D11" s="30"/>
      <c r="E11" s="30"/>
      <c r="F11" s="33"/>
      <c r="G11" s="31"/>
    </row>
    <row r="12" spans="2:7" x14ac:dyDescent="0.25">
      <c r="B12" s="30" t="s">
        <v>56</v>
      </c>
      <c r="C12" s="29" t="s">
        <v>36</v>
      </c>
      <c r="D12" s="30">
        <v>52</v>
      </c>
      <c r="E12" s="30">
        <v>59</v>
      </c>
      <c r="F12" s="33">
        <f t="shared" si="0"/>
        <v>7</v>
      </c>
      <c r="G12" s="31">
        <f t="shared" si="1"/>
        <v>0.13461538461538461</v>
      </c>
    </row>
    <row r="13" spans="2:7" x14ac:dyDescent="0.25">
      <c r="B13" s="30" t="s">
        <v>57</v>
      </c>
      <c r="C13" s="29" t="s">
        <v>36</v>
      </c>
      <c r="D13" s="30">
        <v>66</v>
      </c>
      <c r="E13" s="30">
        <v>70</v>
      </c>
      <c r="F13" s="33">
        <f t="shared" si="0"/>
        <v>4</v>
      </c>
      <c r="G13" s="31">
        <f t="shared" si="1"/>
        <v>6.0606060606060608E-2</v>
      </c>
    </row>
  </sheetData>
  <mergeCells count="5">
    <mergeCell ref="F5:G5"/>
    <mergeCell ref="B5:B6"/>
    <mergeCell ref="C5:C6"/>
    <mergeCell ref="D5:D6"/>
    <mergeCell ref="E5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п. 1.1</vt:lpstr>
      <vt:lpstr>п. 1.2</vt:lpstr>
      <vt:lpstr>п. 1.3.</vt:lpstr>
      <vt:lpstr>п. 1.4.</vt:lpstr>
      <vt:lpstr>'п. 1.1'!Область_печати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2024-03-22T06:29:36Z</dcterms:modified>
</cp:coreProperties>
</file>